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\Desktop\"/>
    </mc:Choice>
  </mc:AlternateContent>
  <xr:revisionPtr revIDLastSave="0" documentId="8_{541C931E-9EAE-4F2A-BA84-6EF354A6251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widencja przebiegu pojazdu" sheetId="3" r:id="rId1"/>
    <sheet name="słownie" sheetId="4" state="hidden" r:id="rId2"/>
    <sheet name="słownie zaliczka" sheetId="5" state="hidden" r:id="rId3"/>
    <sheet name="słownie do wypłaty" sheetId="6" state="hidden" r:id="rId4"/>
  </sheets>
  <definedNames>
    <definedName name="_xlnm.Print_Area" localSheetId="0">'Ewidencja przebiegu pojazdu'!$A$1:$J$28</definedName>
    <definedName name="SLOWNIE" localSheetId="3">'słownie do wypłaty'!$G$3</definedName>
    <definedName name="SLOWNIE" localSheetId="2">'słownie zaliczka'!$G$3</definedName>
    <definedName name="SLOWNIE">słownie!$G$3</definedName>
    <definedName name="SLOWNIE_DW">'słownie do wypłaty'!$G$3</definedName>
    <definedName name="SLOWNIE_zal">'słownie zaliczka'!$G$3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3" l="1"/>
  <c r="J19" i="3" s="1"/>
  <c r="H20" i="3" l="1"/>
  <c r="J20" i="3"/>
  <c r="J21" i="3"/>
  <c r="H22" i="3"/>
  <c r="J22" i="3" s="1"/>
  <c r="E7" i="5" l="1"/>
  <c r="H23" i="3" l="1"/>
  <c r="I5" i="5"/>
  <c r="J7" i="5" s="1"/>
  <c r="J11" i="5" s="1"/>
  <c r="J10" i="5" s="1"/>
  <c r="F5" i="5"/>
  <c r="F7" i="5" s="1"/>
  <c r="F11" i="5" s="1"/>
  <c r="F10" i="5" s="1"/>
  <c r="G5" i="5"/>
  <c r="H5" i="5"/>
  <c r="J23" i="3" l="1"/>
  <c r="I7" i="5"/>
  <c r="I11" i="5" s="1"/>
  <c r="I10" i="5" s="1"/>
  <c r="G7" i="5"/>
  <c r="G11" i="5" s="1"/>
  <c r="H7" i="5"/>
  <c r="H11" i="5" s="1"/>
  <c r="G10" i="5" l="1"/>
  <c r="H10" i="5"/>
  <c r="G3" i="5" s="1"/>
  <c r="E7" i="4" l="1"/>
  <c r="G5" i="4" s="1"/>
  <c r="I5" i="4" l="1"/>
  <c r="J7" i="4" s="1"/>
  <c r="J11" i="4" s="1"/>
  <c r="J10" i="4" s="1"/>
  <c r="F5" i="4"/>
  <c r="F7" i="4" s="1"/>
  <c r="F11" i="4" s="1"/>
  <c r="F10" i="4" s="1"/>
  <c r="H5" i="4"/>
  <c r="H7" i="4" s="1"/>
  <c r="H11" i="4" s="1"/>
  <c r="H10" i="4" s="1"/>
  <c r="E7" i="6"/>
  <c r="I5" i="6" s="1"/>
  <c r="J7" i="6" s="1"/>
  <c r="J11" i="6" s="1"/>
  <c r="J10" i="6" s="1"/>
  <c r="G7" i="4" l="1"/>
  <c r="G11" i="4" s="1"/>
  <c r="G10" i="4" s="1"/>
  <c r="I7" i="4"/>
  <c r="I11" i="4" s="1"/>
  <c r="I10" i="4" s="1"/>
  <c r="G3" i="4"/>
  <c r="H5" i="6"/>
  <c r="I7" i="6" s="1"/>
  <c r="I11" i="6" s="1"/>
  <c r="I10" i="6" s="1"/>
  <c r="F5" i="6"/>
  <c r="G5" i="6"/>
  <c r="H7" i="6" l="1"/>
  <c r="H11" i="6" s="1"/>
  <c r="F7" i="6"/>
  <c r="F11" i="6" s="1"/>
  <c r="F10" i="6" s="1"/>
  <c r="G7" i="6"/>
  <c r="G11" i="6" s="1"/>
  <c r="G10" i="6" l="1"/>
  <c r="H10" i="6"/>
  <c r="G3" i="6" l="1"/>
</calcChain>
</file>

<file path=xl/sharedStrings.xml><?xml version="1.0" encoding="utf-8"?>
<sst xmlns="http://schemas.openxmlformats.org/spreadsheetml/2006/main" count="189" uniqueCount="85">
  <si>
    <t>Środek lokomocji:</t>
  </si>
  <si>
    <t>EWIDENCJA PRZEBIEGU POJAZDU</t>
  </si>
  <si>
    <t>Nr kolejny wpisu</t>
  </si>
  <si>
    <t>Data wyjazdu</t>
  </si>
  <si>
    <t>Opis trasy wyjazdu (skąd-dokąd)</t>
  </si>
  <si>
    <t>Cel wyjazdu</t>
  </si>
  <si>
    <t>Liczba faktycznie przejechanych kilometrów</t>
  </si>
  <si>
    <t>Stawka za 1 km przebiegu zł gr</t>
  </si>
  <si>
    <t>1.</t>
  </si>
  <si>
    <t>2.</t>
  </si>
  <si>
    <t>samochód prywatny</t>
  </si>
  <si>
    <t>3.</t>
  </si>
  <si>
    <t>4.</t>
  </si>
  <si>
    <t>SŁOWNIE:</t>
  </si>
  <si>
    <t>KWOTA BAZOWA</t>
  </si>
  <si>
    <t>grosze:</t>
  </si>
  <si>
    <t>jedenaście</t>
  </si>
  <si>
    <t>jeden</t>
  </si>
  <si>
    <t>x</t>
  </si>
  <si>
    <t>sto</t>
  </si>
  <si>
    <t>jeden tysiąc</t>
  </si>
  <si>
    <t>dwanaście</t>
  </si>
  <si>
    <t>dwa</t>
  </si>
  <si>
    <t>dwadzieścia</t>
  </si>
  <si>
    <t>dwieście</t>
  </si>
  <si>
    <t>dwa tysiące</t>
  </si>
  <si>
    <t>trzynaście</t>
  </si>
  <si>
    <t xml:space="preserve">trzy </t>
  </si>
  <si>
    <t>trzydzieści</t>
  </si>
  <si>
    <t>trzysta</t>
  </si>
  <si>
    <t>trzy tysiące</t>
  </si>
  <si>
    <t>czternaście</t>
  </si>
  <si>
    <t>cztery</t>
  </si>
  <si>
    <t>czterdzieści</t>
  </si>
  <si>
    <t>czterysta</t>
  </si>
  <si>
    <t>cztery tysiące</t>
  </si>
  <si>
    <t>piętnaście</t>
  </si>
  <si>
    <t>pięć</t>
  </si>
  <si>
    <t>pięćdziesiąt</t>
  </si>
  <si>
    <t>pięćset</t>
  </si>
  <si>
    <t>pięć tysięcy</t>
  </si>
  <si>
    <t>szesnaście</t>
  </si>
  <si>
    <t>sześć</t>
  </si>
  <si>
    <t>sześćdzesiąt</t>
  </si>
  <si>
    <t>sześćset</t>
  </si>
  <si>
    <t>sześć tysięcy</t>
  </si>
  <si>
    <t>siedemnaście</t>
  </si>
  <si>
    <t>siedem</t>
  </si>
  <si>
    <t>siedemdziesiąt</t>
  </si>
  <si>
    <t>siedemset</t>
  </si>
  <si>
    <t>siedem tysięcy</t>
  </si>
  <si>
    <t>osiemnaście</t>
  </si>
  <si>
    <t>osiem</t>
  </si>
  <si>
    <t>osiemdziesiąt</t>
  </si>
  <si>
    <t>osiemset</t>
  </si>
  <si>
    <t>osiem tysięcy</t>
  </si>
  <si>
    <t>dziewiętnaście</t>
  </si>
  <si>
    <t>dziewięć</t>
  </si>
  <si>
    <t>dziewięćdziesiąt</t>
  </si>
  <si>
    <t>dziewięćset</t>
  </si>
  <si>
    <t>dziewięć tysięcy</t>
  </si>
  <si>
    <t>samochód służbowy</t>
  </si>
  <si>
    <t>transport publiczny</t>
  </si>
  <si>
    <t>…………………</t>
  </si>
  <si>
    <t>Numer rejestracyjny pojazdu:</t>
  </si>
  <si>
    <t>Pojemność silnika:</t>
  </si>
  <si>
    <t>…………………………………………………………………………</t>
  </si>
  <si>
    <t>Stawki diety:</t>
  </si>
  <si>
    <t>Delegacja 1-dniowa - 30 zł</t>
  </si>
  <si>
    <t>Kadra Kierownicza - 30 zł</t>
  </si>
  <si>
    <t>Pracownicy - 60 zł</t>
  </si>
  <si>
    <t>Pracownicy - 90 zł</t>
  </si>
  <si>
    <t>Podsumowanie</t>
  </si>
  <si>
    <t>Wartość 
zł gr</t>
  </si>
  <si>
    <t>Lublin, dn. …...........................</t>
  </si>
  <si>
    <t xml:space="preserve">Nazwisko, imię osoby używającej pojazd 
</t>
  </si>
  <si>
    <t xml:space="preserve">do celów rozliczenia podróży służbowej nr </t>
  </si>
  <si>
    <t>z dnia ………………………………………. r.</t>
  </si>
  <si>
    <t>…………………………/20 …………..</t>
  </si>
  <si>
    <t>P  r  o  r  e  k  t  o  r    d s.   n  a  u  k  i</t>
  </si>
  <si>
    <t>(Wyjeżdzający - data, podpis, pieczątka)</t>
  </si>
  <si>
    <t>(Delegujący  - data, podpis, pieczątka)</t>
  </si>
  <si>
    <t>….............................................</t>
  </si>
  <si>
    <t>…..........................................</t>
  </si>
  <si>
    <t>cm sześciennych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</si>
</sst>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u/>
      <sz val="11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mediumDashed">
        <color auto="1"/>
      </right>
      <top/>
      <bottom/>
      <diagonal/>
    </border>
    <border>
      <left style="double">
        <color auto="1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ed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dashed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" fontId="1" fillId="0" borderId="0" xfId="0" applyNumberFormat="1" applyFont="1"/>
    <xf numFmtId="0" fontId="1" fillId="0" borderId="0" xfId="0" applyFont="1"/>
    <xf numFmtId="0" fontId="1" fillId="4" borderId="0" xfId="0" applyFont="1" applyFill="1"/>
    <xf numFmtId="0" fontId="1" fillId="2" borderId="0" xfId="0" applyFont="1" applyFill="1"/>
    <xf numFmtId="4" fontId="1" fillId="2" borderId="0" xfId="0" applyNumberFormat="1" applyFont="1" applyFill="1"/>
    <xf numFmtId="0" fontId="1" fillId="5" borderId="0" xfId="0" applyFont="1" applyFill="1"/>
    <xf numFmtId="6" fontId="1" fillId="5" borderId="0" xfId="0" applyNumberFormat="1" applyFont="1" applyFill="1"/>
    <xf numFmtId="0" fontId="1" fillId="6" borderId="11" xfId="0" applyFont="1" applyFill="1" applyBorder="1"/>
    <xf numFmtId="0" fontId="1" fillId="6" borderId="12" xfId="0" applyFont="1" applyFill="1" applyBorder="1"/>
    <xf numFmtId="0" fontId="1" fillId="6" borderId="13" xfId="0" applyFont="1" applyFill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Alignment="1">
      <alignment horizontal="center"/>
    </xf>
    <xf numFmtId="0" fontId="1" fillId="0" borderId="17" xfId="0" applyFont="1" applyBorder="1"/>
    <xf numFmtId="4" fontId="2" fillId="4" borderId="5" xfId="0" applyNumberFormat="1" applyFont="1" applyFill="1" applyBorder="1"/>
    <xf numFmtId="0" fontId="3" fillId="0" borderId="0" xfId="0" applyFont="1"/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horizontal="right" vertical="center" inden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right" vertical="center" indent="1"/>
    </xf>
    <xf numFmtId="4" fontId="4" fillId="0" borderId="3" xfId="0" applyNumberFormat="1" applyFont="1" applyBorder="1" applyAlignment="1">
      <alignment horizontal="center" vertical="center"/>
    </xf>
    <xf numFmtId="4" fontId="4" fillId="0" borderId="22" xfId="0" applyNumberFormat="1" applyFont="1" applyBorder="1" applyAlignment="1">
      <alignment horizontal="right" vertical="center" indent="1"/>
    </xf>
    <xf numFmtId="0" fontId="10" fillId="0" borderId="2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6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4" fillId="2" borderId="0" xfId="0" applyFont="1" applyFill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right" vertical="center"/>
    </xf>
    <xf numFmtId="0" fontId="4" fillId="3" borderId="25" xfId="0" applyFont="1" applyFill="1" applyBorder="1" applyAlignment="1">
      <alignment horizontal="right" vertical="center"/>
    </xf>
    <xf numFmtId="4" fontId="6" fillId="0" borderId="19" xfId="0" applyNumberFormat="1" applyFont="1" applyBorder="1" applyAlignment="1">
      <alignment horizontal="center"/>
    </xf>
    <xf numFmtId="4" fontId="6" fillId="0" borderId="23" xfId="0" applyNumberFormat="1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661458</xdr:colOff>
      <xdr:row>5</xdr:row>
      <xdr:rowOff>114675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B25DB40-9394-A163-6EA7-9084DB7E39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227" t="44377" r="25084" b="40831"/>
        <a:stretch/>
      </xdr:blipFill>
      <xdr:spPr bwMode="auto">
        <a:xfrm>
          <a:off x="1" y="0"/>
          <a:ext cx="2032000" cy="6544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36"/>
  <sheetViews>
    <sheetView showGridLines="0" tabSelected="1" view="pageBreakPreview" topLeftCell="B1" zoomScale="90" zoomScaleNormal="110" zoomScaleSheetLayoutView="90" workbookViewId="0">
      <selection activeCell="I22" sqref="I22"/>
    </sheetView>
  </sheetViews>
  <sheetFormatPr defaultColWidth="9" defaultRowHeight="14.25"/>
  <cols>
    <col min="1" max="1" width="2.625" style="20" hidden="1" customWidth="1"/>
    <col min="2" max="2" width="7" style="20" customWidth="1"/>
    <col min="3" max="3" width="10.875" style="20" customWidth="1"/>
    <col min="4" max="4" width="13.125" style="20" customWidth="1"/>
    <col min="5" max="5" width="13.375" style="20" customWidth="1"/>
    <col min="6" max="6" width="11.75" style="20" customWidth="1"/>
    <col min="7" max="7" width="35.75" style="20" customWidth="1"/>
    <col min="8" max="8" width="19.125" style="20" customWidth="1"/>
    <col min="9" max="9" width="16.25" style="20" customWidth="1"/>
    <col min="10" max="10" width="20" style="20" customWidth="1"/>
    <col min="11" max="16384" width="9" style="20"/>
  </cols>
  <sheetData>
    <row r="2" spans="2:10" ht="14.25" customHeight="1">
      <c r="B2" s="41"/>
      <c r="C2" s="41"/>
      <c r="D2" s="41"/>
      <c r="E2" s="41"/>
      <c r="J2" s="21"/>
    </row>
    <row r="3" spans="2:10" ht="15">
      <c r="B3" s="41"/>
      <c r="C3" s="41"/>
      <c r="D3" s="41"/>
      <c r="E3" s="41"/>
    </row>
    <row r="4" spans="2:10" ht="15" hidden="1">
      <c r="B4" s="41"/>
      <c r="C4" s="41"/>
      <c r="D4" s="41"/>
      <c r="E4" s="41"/>
    </row>
    <row r="5" spans="2:10" hidden="1">
      <c r="J5" s="22"/>
    </row>
    <row r="6" spans="2:10" ht="18" customHeight="1">
      <c r="B6" s="42"/>
      <c r="C6" s="42"/>
      <c r="D6" s="43"/>
      <c r="E6" s="43"/>
      <c r="H6" s="54" t="s">
        <v>79</v>
      </c>
      <c r="I6" s="54"/>
      <c r="J6" s="54"/>
    </row>
    <row r="7" spans="2:10" ht="18" customHeight="1">
      <c r="B7" s="44" t="s">
        <v>66</v>
      </c>
      <c r="C7" s="44"/>
      <c r="D7" s="44"/>
      <c r="E7" s="44"/>
      <c r="J7" s="23"/>
    </row>
    <row r="8" spans="2:10">
      <c r="B8" s="45" t="s">
        <v>75</v>
      </c>
      <c r="C8" s="45"/>
      <c r="D8" s="45"/>
      <c r="E8" s="45"/>
    </row>
    <row r="9" spans="2:10">
      <c r="B9" s="45"/>
      <c r="C9" s="45"/>
      <c r="D9" s="45"/>
      <c r="E9" s="45"/>
    </row>
    <row r="10" spans="2:10" hidden="1"/>
    <row r="11" spans="2:10" ht="30.75" customHeight="1">
      <c r="B11" s="46" t="s">
        <v>64</v>
      </c>
      <c r="C11" s="46"/>
      <c r="D11" s="24" t="s">
        <v>63</v>
      </c>
    </row>
    <row r="12" spans="2:10" ht="9.9499999999999993" customHeight="1"/>
    <row r="13" spans="2:10" ht="18" customHeight="1">
      <c r="B13" s="46" t="s">
        <v>65</v>
      </c>
      <c r="C13" s="46"/>
      <c r="D13" s="24"/>
      <c r="E13" s="39" t="s">
        <v>84</v>
      </c>
    </row>
    <row r="14" spans="2:10" ht="9" customHeight="1">
      <c r="B14" s="23"/>
      <c r="C14" s="23"/>
      <c r="D14" s="22"/>
      <c r="E14" s="22"/>
    </row>
    <row r="15" spans="2:10" ht="18">
      <c r="B15" s="47" t="s">
        <v>1</v>
      </c>
      <c r="C15" s="47"/>
      <c r="D15" s="47"/>
      <c r="E15" s="47"/>
      <c r="F15" s="47"/>
      <c r="G15" s="47"/>
      <c r="H15" s="47"/>
      <c r="I15" s="47"/>
      <c r="J15" s="47"/>
    </row>
    <row r="16" spans="2:10" ht="41.25" customHeight="1">
      <c r="F16" s="37" t="s">
        <v>76</v>
      </c>
      <c r="G16" s="20" t="s">
        <v>78</v>
      </c>
      <c r="H16" s="20" t="s">
        <v>77</v>
      </c>
    </row>
    <row r="17" spans="2:11" ht="15.75" thickBot="1">
      <c r="F17" s="30"/>
    </row>
    <row r="18" spans="2:11" ht="36">
      <c r="B18" s="34" t="s">
        <v>2</v>
      </c>
      <c r="C18" s="35" t="s">
        <v>3</v>
      </c>
      <c r="D18" s="49" t="s">
        <v>4</v>
      </c>
      <c r="E18" s="49"/>
      <c r="F18" s="49" t="s">
        <v>5</v>
      </c>
      <c r="G18" s="49"/>
      <c r="H18" s="35" t="s">
        <v>6</v>
      </c>
      <c r="I18" s="35" t="s">
        <v>7</v>
      </c>
      <c r="J18" s="36" t="s">
        <v>73</v>
      </c>
    </row>
    <row r="19" spans="2:11" ht="39.950000000000003" customHeight="1">
      <c r="B19" s="25" t="s">
        <v>8</v>
      </c>
      <c r="C19" s="26"/>
      <c r="D19" s="27"/>
      <c r="E19" s="27"/>
      <c r="F19" s="57"/>
      <c r="G19" s="57"/>
      <c r="H19" s="31"/>
      <c r="I19" s="32">
        <f>IF(D13&lt;=900, 0.89, 1.15)</f>
        <v>0.89</v>
      </c>
      <c r="J19" s="33">
        <f>H19*I19</f>
        <v>0</v>
      </c>
    </row>
    <row r="20" spans="2:11" ht="39.950000000000003" customHeight="1">
      <c r="B20" s="25" t="s">
        <v>9</v>
      </c>
      <c r="C20" s="26"/>
      <c r="D20" s="27"/>
      <c r="E20" s="27"/>
      <c r="F20" s="57"/>
      <c r="G20" s="57"/>
      <c r="H20" s="28">
        <f>H19</f>
        <v>0</v>
      </c>
      <c r="I20" s="32"/>
      <c r="J20" s="33">
        <f t="shared" ref="J20:J22" si="0">H20*I20</f>
        <v>0</v>
      </c>
    </row>
    <row r="21" spans="2:11" ht="39.950000000000003" customHeight="1">
      <c r="B21" s="25" t="s">
        <v>11</v>
      </c>
      <c r="C21" s="26"/>
      <c r="D21" s="27"/>
      <c r="E21" s="27"/>
      <c r="F21" s="57"/>
      <c r="G21" s="57"/>
      <c r="H21" s="31"/>
      <c r="I21" s="32"/>
      <c r="J21" s="33">
        <f t="shared" si="0"/>
        <v>0</v>
      </c>
    </row>
    <row r="22" spans="2:11" ht="39.950000000000003" customHeight="1">
      <c r="B22" s="25" t="s">
        <v>12</v>
      </c>
      <c r="C22" s="26"/>
      <c r="D22" s="27"/>
      <c r="E22" s="27"/>
      <c r="F22" s="57"/>
      <c r="G22" s="57"/>
      <c r="H22" s="28">
        <f>H21</f>
        <v>0</v>
      </c>
      <c r="I22" s="32"/>
      <c r="J22" s="33">
        <f t="shared" si="0"/>
        <v>0</v>
      </c>
    </row>
    <row r="23" spans="2:11" ht="14.25" customHeight="1">
      <c r="B23" s="58" t="s">
        <v>72</v>
      </c>
      <c r="C23" s="59"/>
      <c r="D23" s="59"/>
      <c r="E23" s="59"/>
      <c r="F23" s="59"/>
      <c r="G23" s="60"/>
      <c r="H23" s="50">
        <f>SUM(H19:H22)</f>
        <v>0</v>
      </c>
      <c r="I23" s="52"/>
      <c r="J23" s="50">
        <f>SUM(J19:J22)</f>
        <v>0</v>
      </c>
    </row>
    <row r="24" spans="2:11" ht="22.5" customHeight="1" thickBot="1">
      <c r="B24" s="61"/>
      <c r="C24" s="62"/>
      <c r="D24" s="62"/>
      <c r="E24" s="62"/>
      <c r="F24" s="62"/>
      <c r="G24" s="63"/>
      <c r="H24" s="51"/>
      <c r="I24" s="53"/>
      <c r="J24" s="51"/>
    </row>
    <row r="26" spans="2:11" ht="29.25" customHeight="1">
      <c r="B26" s="48"/>
      <c r="C26" s="48"/>
    </row>
    <row r="27" spans="2:11" ht="36" customHeight="1">
      <c r="F27" s="56" t="s">
        <v>82</v>
      </c>
      <c r="G27" s="56"/>
      <c r="I27" s="56" t="s">
        <v>83</v>
      </c>
      <c r="J27" s="56"/>
    </row>
    <row r="28" spans="2:11" ht="27.75" customHeight="1">
      <c r="B28" s="38" t="s">
        <v>74</v>
      </c>
      <c r="C28" s="38"/>
      <c r="D28" s="38"/>
      <c r="F28" s="55" t="s">
        <v>80</v>
      </c>
      <c r="G28" s="55"/>
      <c r="I28" s="55" t="s">
        <v>81</v>
      </c>
      <c r="J28" s="55"/>
    </row>
    <row r="29" spans="2:11">
      <c r="J29" s="21"/>
    </row>
    <row r="30" spans="2:11">
      <c r="J30" s="40"/>
      <c r="K30" s="40"/>
    </row>
    <row r="31" spans="2:11">
      <c r="J31" s="21"/>
    </row>
    <row r="32" spans="2:11" ht="24" customHeight="1">
      <c r="J32" s="21"/>
    </row>
    <row r="33" spans="10:10">
      <c r="J33" s="21"/>
    </row>
    <row r="34" spans="10:10">
      <c r="J34" s="21"/>
    </row>
    <row r="35" spans="10:10">
      <c r="J35" s="29"/>
    </row>
    <row r="36" spans="10:10">
      <c r="J36" s="21"/>
    </row>
  </sheetData>
  <mergeCells count="25">
    <mergeCell ref="H6:J6"/>
    <mergeCell ref="I28:J28"/>
    <mergeCell ref="I27:J27"/>
    <mergeCell ref="F27:G27"/>
    <mergeCell ref="F28:G28"/>
    <mergeCell ref="J23:J24"/>
    <mergeCell ref="F19:G20"/>
    <mergeCell ref="F21:G22"/>
    <mergeCell ref="B23:G24"/>
    <mergeCell ref="J30:K30"/>
    <mergeCell ref="B2:E2"/>
    <mergeCell ref="B3:E3"/>
    <mergeCell ref="B4:E4"/>
    <mergeCell ref="B6:C6"/>
    <mergeCell ref="D6:E6"/>
    <mergeCell ref="B7:E7"/>
    <mergeCell ref="B8:E9"/>
    <mergeCell ref="B13:C13"/>
    <mergeCell ref="B15:J15"/>
    <mergeCell ref="B11:C11"/>
    <mergeCell ref="B26:C26"/>
    <mergeCell ref="D18:E18"/>
    <mergeCell ref="F18:G18"/>
    <mergeCell ref="H23:H24"/>
    <mergeCell ref="I23:I24"/>
  </mergeCells>
  <pageMargins left="0.62992125984251968" right="0.62992125984251968" top="0.94488188976377963" bottom="0.74803149606299213" header="0.70866141732283472" footer="0.31496062992125984"/>
  <pageSetup paperSize="9" scale="81" fitToHeight="0" orientation="landscape" r:id="rId1"/>
  <headerFooter>
    <oddHeader>&amp;R&amp;"Arial,Kursywa"&amp;9Załącznik nr 4 
do zasad realizacji podróży służbowych 
w Politechnice Lubelskiej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workbookViewId="0">
      <selection activeCell="F12" sqref="F12"/>
    </sheetView>
  </sheetViews>
  <sheetFormatPr defaultColWidth="9" defaultRowHeight="16.5"/>
  <cols>
    <col min="1" max="1" width="14.625" style="2" bestFit="1" customWidth="1"/>
    <col min="2" max="2" width="19.125" style="2" bestFit="1" customWidth="1"/>
    <col min="3" max="3" width="6.875" style="2" customWidth="1"/>
    <col min="4" max="4" width="9" style="2"/>
    <col min="5" max="5" width="15" style="2" customWidth="1"/>
    <col min="6" max="6" width="9" style="2"/>
    <col min="7" max="10" width="15.75" style="2" customWidth="1"/>
    <col min="11" max="16384" width="9" style="2"/>
  </cols>
  <sheetData>
    <row r="1" spans="1:10">
      <c r="A1" s="17" t="s">
        <v>0</v>
      </c>
      <c r="D1" s="18"/>
    </row>
    <row r="2" spans="1:10">
      <c r="A2" s="2" t="s">
        <v>10</v>
      </c>
      <c r="B2" s="1"/>
      <c r="C2" s="1"/>
      <c r="D2" s="18"/>
    </row>
    <row r="3" spans="1:10">
      <c r="A3" s="2" t="s">
        <v>61</v>
      </c>
      <c r="B3" s="1"/>
      <c r="C3" s="1"/>
      <c r="D3" s="18"/>
      <c r="E3" s="3" t="s">
        <v>13</v>
      </c>
      <c r="F3" s="4"/>
      <c r="G3" s="4" t="e">
        <f>IF(E7=0,"zero zł",IFERROR(J10&amp;" "&amp;I10&amp;" "&amp;H10&amp;" "&amp;G10&amp;" "&amp;F10&amp;"/100 zł","-"))</f>
        <v>#REF!</v>
      </c>
      <c r="H3" s="4"/>
      <c r="I3" s="5"/>
      <c r="J3" s="4"/>
    </row>
    <row r="4" spans="1:10">
      <c r="A4" s="2" t="s">
        <v>62</v>
      </c>
      <c r="B4" s="1"/>
      <c r="C4" s="1"/>
      <c r="D4" s="18"/>
    </row>
    <row r="5" spans="1:10">
      <c r="B5" s="1"/>
      <c r="C5" s="1"/>
      <c r="D5" s="18"/>
      <c r="F5" s="1" t="e">
        <f>INT(E7)</f>
        <v>#REF!</v>
      </c>
      <c r="G5" s="1" t="e">
        <f>ROUNDDOWN(E7,-1)</f>
        <v>#REF!</v>
      </c>
      <c r="H5" s="1" t="e">
        <f>ROUNDDOWN(E7,-2)</f>
        <v>#REF!</v>
      </c>
      <c r="I5" s="1" t="e">
        <f>ROUNDDOWN(E7,-3)</f>
        <v>#REF!</v>
      </c>
    </row>
    <row r="6" spans="1:10" ht="17.25" thickBot="1">
      <c r="B6" s="1"/>
      <c r="C6" s="1"/>
      <c r="D6" s="18"/>
      <c r="E6" s="3" t="s">
        <v>14</v>
      </c>
      <c r="F6" s="6" t="s">
        <v>15</v>
      </c>
      <c r="G6" s="7">
        <v>1</v>
      </c>
      <c r="H6" s="7">
        <v>10</v>
      </c>
      <c r="I6" s="7">
        <v>100</v>
      </c>
      <c r="J6" s="7">
        <v>1000</v>
      </c>
    </row>
    <row r="7" spans="1:10" ht="17.25" thickBot="1">
      <c r="B7" s="17" t="s">
        <v>67</v>
      </c>
      <c r="C7" s="1"/>
      <c r="D7" s="18"/>
      <c r="E7" s="16" t="e">
        <f>#REF!</f>
        <v>#REF!</v>
      </c>
      <c r="F7" s="1" t="e">
        <f>E7-F5</f>
        <v>#REF!</v>
      </c>
      <c r="G7" s="1" t="e">
        <f>F5-G5</f>
        <v>#REF!</v>
      </c>
      <c r="H7" s="1" t="e">
        <f>(G5-H5)/H6</f>
        <v>#REF!</v>
      </c>
      <c r="I7" s="1" t="e">
        <f>(H5-I5)/I6</f>
        <v>#REF!</v>
      </c>
      <c r="J7" s="1" t="e">
        <f>(I5-J5)/J6</f>
        <v>#REF!</v>
      </c>
    </row>
    <row r="8" spans="1:10">
      <c r="B8" s="2" t="s">
        <v>68</v>
      </c>
      <c r="C8" s="1">
        <v>30</v>
      </c>
      <c r="D8" s="18"/>
    </row>
    <row r="9" spans="1:10">
      <c r="B9" s="2" t="s">
        <v>69</v>
      </c>
      <c r="C9" s="1">
        <v>30</v>
      </c>
      <c r="D9" s="18"/>
    </row>
    <row r="10" spans="1:10">
      <c r="B10" s="2" t="s">
        <v>70</v>
      </c>
      <c r="C10" s="1">
        <v>60</v>
      </c>
      <c r="D10" s="18"/>
      <c r="F10" s="8" t="e">
        <f>IF(F11=0,"00",F11)</f>
        <v>#REF!</v>
      </c>
      <c r="G10" s="9" t="str">
        <f>IFERROR(IF(AND(H11="x",IFERROR(G11,"dzies")="dzies"),"dziesięć",IF(IFERROR(H11="x",),INDEX(D13:J21,G7,2),G11)),"")</f>
        <v/>
      </c>
      <c r="H10" s="9" t="str">
        <f>IFERROR(IF(H11="x","",H11),"")</f>
        <v/>
      </c>
      <c r="I10" s="9" t="str">
        <f>IFERROR(I11,"")</f>
        <v/>
      </c>
      <c r="J10" s="10" t="str">
        <f>IFERROR(J11,"")</f>
        <v/>
      </c>
    </row>
    <row r="11" spans="1:10">
      <c r="B11" s="2" t="s">
        <v>71</v>
      </c>
      <c r="C11" s="1">
        <v>90</v>
      </c>
      <c r="D11" s="18"/>
      <c r="F11" s="11" t="e">
        <f>ROUND(F7*100,0)</f>
        <v>#REF!</v>
      </c>
      <c r="G11" s="12" t="e">
        <f>INDEX(F13:J21,G7,2)</f>
        <v>#REF!</v>
      </c>
      <c r="H11" s="12" t="str">
        <f>IFERROR(INDEX(F13:J21,H7,3),"")</f>
        <v/>
      </c>
      <c r="I11" s="12" t="e">
        <f>INDEX(F13:J21,I7,4)</f>
        <v>#REF!</v>
      </c>
      <c r="J11" s="13" t="e">
        <f>INDEX(F13:J21,J7,5)</f>
        <v>#REF!</v>
      </c>
    </row>
    <row r="12" spans="1:10">
      <c r="B12" s="1"/>
      <c r="C12" s="1"/>
      <c r="D12" s="18"/>
    </row>
    <row r="13" spans="1:10">
      <c r="B13" s="1"/>
      <c r="C13" s="1"/>
      <c r="D13" s="19">
        <v>11</v>
      </c>
      <c r="E13" s="15" t="s">
        <v>16</v>
      </c>
      <c r="F13" s="14">
        <v>1</v>
      </c>
      <c r="G13" s="2" t="s">
        <v>17</v>
      </c>
      <c r="H13" s="2" t="s">
        <v>18</v>
      </c>
      <c r="I13" s="2" t="s">
        <v>19</v>
      </c>
      <c r="J13" s="2" t="s">
        <v>20</v>
      </c>
    </row>
    <row r="14" spans="1:10">
      <c r="B14" s="1"/>
      <c r="C14" s="1"/>
      <c r="D14" s="19">
        <v>12</v>
      </c>
      <c r="E14" s="15" t="s">
        <v>21</v>
      </c>
      <c r="F14" s="14">
        <v>2</v>
      </c>
      <c r="G14" s="2" t="s">
        <v>22</v>
      </c>
      <c r="H14" s="2" t="s">
        <v>23</v>
      </c>
      <c r="I14" s="2" t="s">
        <v>24</v>
      </c>
      <c r="J14" s="2" t="s">
        <v>25</v>
      </c>
    </row>
    <row r="15" spans="1:10">
      <c r="B15" s="1"/>
      <c r="C15" s="1"/>
      <c r="D15" s="19">
        <v>13</v>
      </c>
      <c r="E15" s="15" t="s">
        <v>26</v>
      </c>
      <c r="F15" s="14">
        <v>3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>
      <c r="B16" s="1"/>
      <c r="C16" s="1"/>
      <c r="D16" s="19">
        <v>14</v>
      </c>
      <c r="E16" s="15" t="s">
        <v>31</v>
      </c>
      <c r="F16" s="14">
        <v>4</v>
      </c>
      <c r="G16" s="2" t="s">
        <v>32</v>
      </c>
      <c r="H16" s="2" t="s">
        <v>33</v>
      </c>
      <c r="I16" s="2" t="s">
        <v>34</v>
      </c>
      <c r="J16" s="2" t="s">
        <v>35</v>
      </c>
    </row>
    <row r="17" spans="2:10">
      <c r="B17" s="1"/>
      <c r="C17" s="1"/>
      <c r="D17" s="19">
        <v>15</v>
      </c>
      <c r="E17" s="15" t="s">
        <v>36</v>
      </c>
      <c r="F17" s="14">
        <v>5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2:10">
      <c r="B18" s="1"/>
      <c r="C18" s="1"/>
      <c r="D18" s="19">
        <v>16</v>
      </c>
      <c r="E18" s="15" t="s">
        <v>41</v>
      </c>
      <c r="F18" s="14">
        <v>6</v>
      </c>
      <c r="G18" s="2" t="s">
        <v>42</v>
      </c>
      <c r="H18" s="2" t="s">
        <v>43</v>
      </c>
      <c r="I18" s="2" t="s">
        <v>44</v>
      </c>
      <c r="J18" s="2" t="s">
        <v>45</v>
      </c>
    </row>
    <row r="19" spans="2:10">
      <c r="B19" s="1"/>
      <c r="C19" s="1"/>
      <c r="D19" s="19">
        <v>17</v>
      </c>
      <c r="E19" s="15" t="s">
        <v>46</v>
      </c>
      <c r="F19" s="14">
        <v>7</v>
      </c>
      <c r="G19" s="2" t="s">
        <v>47</v>
      </c>
      <c r="H19" s="2" t="s">
        <v>48</v>
      </c>
      <c r="I19" s="2" t="s">
        <v>49</v>
      </c>
      <c r="J19" s="2" t="s">
        <v>50</v>
      </c>
    </row>
    <row r="20" spans="2:10">
      <c r="B20" s="1"/>
      <c r="C20" s="1"/>
      <c r="D20" s="19">
        <v>18</v>
      </c>
      <c r="E20" s="15" t="s">
        <v>51</v>
      </c>
      <c r="F20" s="14">
        <v>8</v>
      </c>
      <c r="G20" s="2" t="s">
        <v>52</v>
      </c>
      <c r="H20" s="2" t="s">
        <v>53</v>
      </c>
      <c r="I20" s="2" t="s">
        <v>54</v>
      </c>
      <c r="J20" s="2" t="s">
        <v>55</v>
      </c>
    </row>
    <row r="21" spans="2:10">
      <c r="B21" s="1"/>
      <c r="C21" s="1"/>
      <c r="D21" s="19">
        <v>19</v>
      </c>
      <c r="E21" s="15" t="s">
        <v>56</v>
      </c>
      <c r="F21" s="14">
        <v>9</v>
      </c>
      <c r="G21" s="2" t="s">
        <v>57</v>
      </c>
      <c r="H21" s="2" t="s">
        <v>58</v>
      </c>
      <c r="I21" s="2" t="s">
        <v>59</v>
      </c>
      <c r="J21" s="2" t="s">
        <v>60</v>
      </c>
    </row>
    <row r="22" spans="2:10">
      <c r="B22" s="1"/>
      <c r="C22" s="1"/>
      <c r="D22" s="18"/>
    </row>
    <row r="23" spans="2:10">
      <c r="B23" s="1"/>
      <c r="C23" s="1"/>
      <c r="D23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workbookViewId="0">
      <selection activeCell="F12" sqref="F12"/>
    </sheetView>
  </sheetViews>
  <sheetFormatPr defaultColWidth="9" defaultRowHeight="16.5"/>
  <cols>
    <col min="1" max="1" width="14.625" style="2" bestFit="1" customWidth="1"/>
    <col min="2" max="4" width="9" style="2"/>
    <col min="5" max="5" width="15" style="2" customWidth="1"/>
    <col min="6" max="6" width="9" style="2"/>
    <col min="7" max="10" width="15.75" style="2" customWidth="1"/>
    <col min="11" max="16384" width="9" style="2"/>
  </cols>
  <sheetData>
    <row r="1" spans="1:10">
      <c r="A1" s="17" t="s">
        <v>0</v>
      </c>
    </row>
    <row r="2" spans="1:10">
      <c r="A2" s="2" t="s">
        <v>10</v>
      </c>
      <c r="B2" s="1"/>
      <c r="C2" s="1"/>
    </row>
    <row r="3" spans="1:10">
      <c r="A3" s="2" t="s">
        <v>61</v>
      </c>
      <c r="B3" s="1"/>
      <c r="C3" s="1"/>
      <c r="E3" s="3" t="s">
        <v>13</v>
      </c>
      <c r="F3" s="4"/>
      <c r="G3" s="4" t="e">
        <f>IF(E7=0,"zero zł",IFERROR(J10&amp;" "&amp;I10&amp;" "&amp;H10&amp;" "&amp;G10&amp;" "&amp;F10&amp;"/100 zł","-"))</f>
        <v>#REF!</v>
      </c>
      <c r="H3" s="4"/>
      <c r="I3" s="5"/>
      <c r="J3" s="4"/>
    </row>
    <row r="4" spans="1:10">
      <c r="A4" s="2" t="s">
        <v>62</v>
      </c>
      <c r="B4" s="1"/>
      <c r="C4" s="1"/>
    </row>
    <row r="5" spans="1:10">
      <c r="B5" s="1"/>
      <c r="C5" s="1"/>
      <c r="F5" s="1" t="e">
        <f>INT(E7)</f>
        <v>#REF!</v>
      </c>
      <c r="G5" s="1" t="e">
        <f>ROUNDDOWN(E7,-1)</f>
        <v>#REF!</v>
      </c>
      <c r="H5" s="1" t="e">
        <f>ROUNDDOWN(E7,-2)</f>
        <v>#REF!</v>
      </c>
      <c r="I5" s="1" t="e">
        <f>ROUNDDOWN(E7,-3)</f>
        <v>#REF!</v>
      </c>
    </row>
    <row r="6" spans="1:10" ht="17.25" thickBot="1">
      <c r="B6" s="1"/>
      <c r="C6" s="1"/>
      <c r="E6" s="3" t="s">
        <v>14</v>
      </c>
      <c r="F6" s="6" t="s">
        <v>15</v>
      </c>
      <c r="G6" s="7">
        <v>1</v>
      </c>
      <c r="H6" s="7">
        <v>10</v>
      </c>
      <c r="I6" s="7">
        <v>100</v>
      </c>
      <c r="J6" s="7">
        <v>1000</v>
      </c>
    </row>
    <row r="7" spans="1:10" ht="17.25" thickBot="1">
      <c r="B7" s="1"/>
      <c r="C7" s="1"/>
      <c r="E7" s="16" t="e">
        <f>#REF!</f>
        <v>#REF!</v>
      </c>
      <c r="F7" s="1" t="e">
        <f>E7-F5</f>
        <v>#REF!</v>
      </c>
      <c r="G7" s="1" t="e">
        <f>F5-G5</f>
        <v>#REF!</v>
      </c>
      <c r="H7" s="1" t="e">
        <f>(G5-H5)/H6</f>
        <v>#REF!</v>
      </c>
      <c r="I7" s="1" t="e">
        <f>(H5-I5)/I6</f>
        <v>#REF!</v>
      </c>
      <c r="J7" s="1" t="e">
        <f>(I5-J5)/J6</f>
        <v>#REF!</v>
      </c>
    </row>
    <row r="8" spans="1:10">
      <c r="B8" s="1"/>
      <c r="C8" s="1"/>
    </row>
    <row r="9" spans="1:10">
      <c r="B9" s="1"/>
      <c r="C9" s="1"/>
    </row>
    <row r="10" spans="1:10">
      <c r="B10" s="1"/>
      <c r="C10" s="1"/>
      <c r="F10" s="8" t="e">
        <f>IF(F11=0,"00",F11)</f>
        <v>#REF!</v>
      </c>
      <c r="G10" s="9" t="str">
        <f>IFERROR(IF(AND(H11="x",IFERROR(G11,"dzies")="dzies"),"dziesięć",IF(IFERROR(H11="x",),INDEX(D13:J21,G7,2),G11)),"")</f>
        <v/>
      </c>
      <c r="H10" s="9" t="str">
        <f>IFERROR(IF(H11="x","",H11),"")</f>
        <v/>
      </c>
      <c r="I10" s="9" t="str">
        <f>IFERROR(I11,"")</f>
        <v/>
      </c>
      <c r="J10" s="10" t="str">
        <f>IFERROR(J11,"")</f>
        <v/>
      </c>
    </row>
    <row r="11" spans="1:10">
      <c r="B11" s="1"/>
      <c r="C11" s="1"/>
      <c r="F11" s="11" t="e">
        <f>ROUND(F7*100,0)</f>
        <v>#REF!</v>
      </c>
      <c r="G11" s="12" t="e">
        <f>INDEX(F13:J21,G7,2)</f>
        <v>#REF!</v>
      </c>
      <c r="H11" s="12" t="str">
        <f>IFERROR(INDEX(F13:J21,H7,3),"")</f>
        <v/>
      </c>
      <c r="I11" s="12" t="e">
        <f>INDEX(F13:J21,I7,4)</f>
        <v>#REF!</v>
      </c>
      <c r="J11" s="13" t="e">
        <f>INDEX(F13:J21,J7,5)</f>
        <v>#REF!</v>
      </c>
    </row>
    <row r="12" spans="1:10">
      <c r="B12" s="1"/>
      <c r="C12" s="1"/>
    </row>
    <row r="13" spans="1:10">
      <c r="B13" s="1"/>
      <c r="C13" s="1"/>
      <c r="D13" s="14">
        <v>11</v>
      </c>
      <c r="E13" s="15" t="s">
        <v>16</v>
      </c>
      <c r="F13" s="14">
        <v>1</v>
      </c>
      <c r="G13" s="2" t="s">
        <v>17</v>
      </c>
      <c r="H13" s="2" t="s">
        <v>18</v>
      </c>
      <c r="I13" s="2" t="s">
        <v>19</v>
      </c>
      <c r="J13" s="2" t="s">
        <v>20</v>
      </c>
    </row>
    <row r="14" spans="1:10">
      <c r="B14" s="1"/>
      <c r="C14" s="1"/>
      <c r="D14" s="14">
        <v>12</v>
      </c>
      <c r="E14" s="15" t="s">
        <v>21</v>
      </c>
      <c r="F14" s="14">
        <v>2</v>
      </c>
      <c r="G14" s="2" t="s">
        <v>22</v>
      </c>
      <c r="H14" s="2" t="s">
        <v>23</v>
      </c>
      <c r="I14" s="2" t="s">
        <v>24</v>
      </c>
      <c r="J14" s="2" t="s">
        <v>25</v>
      </c>
    </row>
    <row r="15" spans="1:10">
      <c r="B15" s="1"/>
      <c r="C15" s="1"/>
      <c r="D15" s="14">
        <v>13</v>
      </c>
      <c r="E15" s="15" t="s">
        <v>26</v>
      </c>
      <c r="F15" s="14">
        <v>3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>
      <c r="B16" s="1"/>
      <c r="C16" s="1"/>
      <c r="D16" s="14">
        <v>14</v>
      </c>
      <c r="E16" s="15" t="s">
        <v>31</v>
      </c>
      <c r="F16" s="14">
        <v>4</v>
      </c>
      <c r="G16" s="2" t="s">
        <v>32</v>
      </c>
      <c r="H16" s="2" t="s">
        <v>33</v>
      </c>
      <c r="I16" s="2" t="s">
        <v>34</v>
      </c>
      <c r="J16" s="2" t="s">
        <v>35</v>
      </c>
    </row>
    <row r="17" spans="2:10">
      <c r="B17" s="1"/>
      <c r="C17" s="1"/>
      <c r="D17" s="14">
        <v>15</v>
      </c>
      <c r="E17" s="15" t="s">
        <v>36</v>
      </c>
      <c r="F17" s="14">
        <v>5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2:10">
      <c r="B18" s="1"/>
      <c r="C18" s="1"/>
      <c r="D18" s="14">
        <v>16</v>
      </c>
      <c r="E18" s="15" t="s">
        <v>41</v>
      </c>
      <c r="F18" s="14">
        <v>6</v>
      </c>
      <c r="G18" s="2" t="s">
        <v>42</v>
      </c>
      <c r="H18" s="2" t="s">
        <v>43</v>
      </c>
      <c r="I18" s="2" t="s">
        <v>44</v>
      </c>
      <c r="J18" s="2" t="s">
        <v>45</v>
      </c>
    </row>
    <row r="19" spans="2:10">
      <c r="B19" s="1"/>
      <c r="C19" s="1"/>
      <c r="D19" s="14">
        <v>17</v>
      </c>
      <c r="E19" s="15" t="s">
        <v>46</v>
      </c>
      <c r="F19" s="14">
        <v>7</v>
      </c>
      <c r="G19" s="2" t="s">
        <v>47</v>
      </c>
      <c r="H19" s="2" t="s">
        <v>48</v>
      </c>
      <c r="I19" s="2" t="s">
        <v>49</v>
      </c>
      <c r="J19" s="2" t="s">
        <v>50</v>
      </c>
    </row>
    <row r="20" spans="2:10">
      <c r="B20" s="1"/>
      <c r="C20" s="1"/>
      <c r="D20" s="14">
        <v>18</v>
      </c>
      <c r="E20" s="15" t="s">
        <v>51</v>
      </c>
      <c r="F20" s="14">
        <v>8</v>
      </c>
      <c r="G20" s="2" t="s">
        <v>52</v>
      </c>
      <c r="H20" s="2" t="s">
        <v>53</v>
      </c>
      <c r="I20" s="2" t="s">
        <v>54</v>
      </c>
      <c r="J20" s="2" t="s">
        <v>55</v>
      </c>
    </row>
    <row r="21" spans="2:10">
      <c r="B21" s="1"/>
      <c r="C21" s="1"/>
      <c r="D21" s="14">
        <v>19</v>
      </c>
      <c r="E21" s="15" t="s">
        <v>56</v>
      </c>
      <c r="F21" s="14">
        <v>9</v>
      </c>
      <c r="G21" s="2" t="s">
        <v>57</v>
      </c>
      <c r="H21" s="2" t="s">
        <v>58</v>
      </c>
      <c r="I21" s="2" t="s">
        <v>59</v>
      </c>
      <c r="J21" s="2" t="s">
        <v>60</v>
      </c>
    </row>
    <row r="22" spans="2:10">
      <c r="B22" s="1"/>
      <c r="C22" s="1"/>
    </row>
    <row r="23" spans="2:10">
      <c r="B23" s="1"/>
      <c r="C2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workbookViewId="0">
      <selection activeCell="F12" sqref="F12"/>
    </sheetView>
  </sheetViews>
  <sheetFormatPr defaultColWidth="9" defaultRowHeight="16.5"/>
  <cols>
    <col min="1" max="1" width="14.625" style="2" bestFit="1" customWidth="1"/>
    <col min="2" max="4" width="9" style="2"/>
    <col min="5" max="5" width="15" style="2" customWidth="1"/>
    <col min="6" max="6" width="9" style="2"/>
    <col min="7" max="10" width="15.75" style="2" customWidth="1"/>
    <col min="11" max="16384" width="9" style="2"/>
  </cols>
  <sheetData>
    <row r="1" spans="1:10">
      <c r="A1" s="17" t="s">
        <v>0</v>
      </c>
    </row>
    <row r="2" spans="1:10">
      <c r="A2" s="2" t="s">
        <v>10</v>
      </c>
      <c r="B2" s="1"/>
      <c r="C2" s="1"/>
    </row>
    <row r="3" spans="1:10">
      <c r="A3" s="2" t="s">
        <v>61</v>
      </c>
      <c r="B3" s="1"/>
      <c r="C3" s="1"/>
      <c r="E3" s="3" t="s">
        <v>13</v>
      </c>
      <c r="F3" s="4"/>
      <c r="G3" s="4" t="e">
        <f>IF(E7=0,"zero zł",IFERROR(J10&amp;" "&amp;I10&amp;" "&amp;H10&amp;" "&amp;G10&amp;" "&amp;F10&amp;"/100 zł","-"))</f>
        <v>#REF!</v>
      </c>
      <c r="H3" s="4"/>
      <c r="I3" s="5"/>
      <c r="J3" s="4"/>
    </row>
    <row r="4" spans="1:10">
      <c r="A4" s="2" t="s">
        <v>62</v>
      </c>
      <c r="B4" s="1"/>
      <c r="C4" s="1"/>
    </row>
    <row r="5" spans="1:10">
      <c r="B5" s="1"/>
      <c r="C5" s="1"/>
      <c r="F5" s="1" t="e">
        <f>INT(E7)</f>
        <v>#REF!</v>
      </c>
      <c r="G5" s="1" t="e">
        <f>ROUNDDOWN(E7,-1)</f>
        <v>#REF!</v>
      </c>
      <c r="H5" s="1" t="e">
        <f>ROUNDDOWN(E7,-2)</f>
        <v>#REF!</v>
      </c>
      <c r="I5" s="1" t="e">
        <f>ROUNDDOWN(E7,-3)</f>
        <v>#REF!</v>
      </c>
    </row>
    <row r="6" spans="1:10" ht="17.25" thickBot="1">
      <c r="B6" s="1"/>
      <c r="C6" s="1"/>
      <c r="E6" s="3" t="s">
        <v>14</v>
      </c>
      <c r="F6" s="6" t="s">
        <v>15</v>
      </c>
      <c r="G6" s="7">
        <v>1</v>
      </c>
      <c r="H6" s="7">
        <v>10</v>
      </c>
      <c r="I6" s="7">
        <v>100</v>
      </c>
      <c r="J6" s="7">
        <v>1000</v>
      </c>
    </row>
    <row r="7" spans="1:10" ht="17.25" thickBot="1">
      <c r="B7" s="1"/>
      <c r="C7" s="1"/>
      <c r="E7" s="16" t="e">
        <f>#REF!</f>
        <v>#REF!</v>
      </c>
      <c r="F7" s="1" t="e">
        <f>E7-F5</f>
        <v>#REF!</v>
      </c>
      <c r="G7" s="1" t="e">
        <f>F5-G5</f>
        <v>#REF!</v>
      </c>
      <c r="H7" s="1" t="e">
        <f>(G5-H5)/H6</f>
        <v>#REF!</v>
      </c>
      <c r="I7" s="1" t="e">
        <f>(H5-I5)/I6</f>
        <v>#REF!</v>
      </c>
      <c r="J7" s="1" t="e">
        <f>(I5-J5)/J6</f>
        <v>#REF!</v>
      </c>
    </row>
    <row r="8" spans="1:10">
      <c r="B8" s="1"/>
      <c r="C8" s="1"/>
    </row>
    <row r="9" spans="1:10">
      <c r="B9" s="1"/>
      <c r="C9" s="1"/>
    </row>
    <row r="10" spans="1:10">
      <c r="B10" s="1"/>
      <c r="C10" s="1"/>
      <c r="F10" s="8" t="e">
        <f>IF(F11=0,"00",F11)</f>
        <v>#REF!</v>
      </c>
      <c r="G10" s="9" t="str">
        <f>IFERROR(IF(AND(H11="x",IFERROR(G11,"dzies")="dzies"),"dziesięć",IF(IFERROR(H11="x",),INDEX(D13:J21,G7,2),G11)),"")</f>
        <v/>
      </c>
      <c r="H10" s="9" t="str">
        <f>IFERROR(IF(H11="x","",H11),"")</f>
        <v/>
      </c>
      <c r="I10" s="9" t="str">
        <f>IFERROR(I11,"")</f>
        <v/>
      </c>
      <c r="J10" s="10" t="str">
        <f>IFERROR(J11,"")</f>
        <v/>
      </c>
    </row>
    <row r="11" spans="1:10">
      <c r="B11" s="1"/>
      <c r="C11" s="1"/>
      <c r="F11" s="11" t="e">
        <f>ROUND(F7*100,0)</f>
        <v>#REF!</v>
      </c>
      <c r="G11" s="12" t="e">
        <f>INDEX(F13:J21,G7,2)</f>
        <v>#REF!</v>
      </c>
      <c r="H11" s="12" t="str">
        <f>IFERROR(INDEX(F13:J21,H7,3),"")</f>
        <v/>
      </c>
      <c r="I11" s="12" t="e">
        <f>INDEX(F13:J21,I7,4)</f>
        <v>#REF!</v>
      </c>
      <c r="J11" s="13" t="e">
        <f>INDEX(F13:J21,J7,5)</f>
        <v>#REF!</v>
      </c>
    </row>
    <row r="12" spans="1:10">
      <c r="B12" s="1"/>
      <c r="C12" s="1"/>
    </row>
    <row r="13" spans="1:10">
      <c r="B13" s="1"/>
      <c r="C13" s="1"/>
      <c r="D13" s="14">
        <v>11</v>
      </c>
      <c r="E13" s="15" t="s">
        <v>16</v>
      </c>
      <c r="F13" s="14">
        <v>1</v>
      </c>
      <c r="G13" s="2" t="s">
        <v>17</v>
      </c>
      <c r="H13" s="2" t="s">
        <v>18</v>
      </c>
      <c r="I13" s="2" t="s">
        <v>19</v>
      </c>
      <c r="J13" s="2" t="s">
        <v>20</v>
      </c>
    </row>
    <row r="14" spans="1:10">
      <c r="B14" s="1"/>
      <c r="C14" s="1"/>
      <c r="D14" s="14">
        <v>12</v>
      </c>
      <c r="E14" s="15" t="s">
        <v>21</v>
      </c>
      <c r="F14" s="14">
        <v>2</v>
      </c>
      <c r="G14" s="2" t="s">
        <v>22</v>
      </c>
      <c r="H14" s="2" t="s">
        <v>23</v>
      </c>
      <c r="I14" s="2" t="s">
        <v>24</v>
      </c>
      <c r="J14" s="2" t="s">
        <v>25</v>
      </c>
    </row>
    <row r="15" spans="1:10">
      <c r="B15" s="1"/>
      <c r="C15" s="1"/>
      <c r="D15" s="14">
        <v>13</v>
      </c>
      <c r="E15" s="15" t="s">
        <v>26</v>
      </c>
      <c r="F15" s="14">
        <v>3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>
      <c r="B16" s="1"/>
      <c r="C16" s="1"/>
      <c r="D16" s="14">
        <v>14</v>
      </c>
      <c r="E16" s="15" t="s">
        <v>31</v>
      </c>
      <c r="F16" s="14">
        <v>4</v>
      </c>
      <c r="G16" s="2" t="s">
        <v>32</v>
      </c>
      <c r="H16" s="2" t="s">
        <v>33</v>
      </c>
      <c r="I16" s="2" t="s">
        <v>34</v>
      </c>
      <c r="J16" s="2" t="s">
        <v>35</v>
      </c>
    </row>
    <row r="17" spans="2:10">
      <c r="B17" s="1"/>
      <c r="C17" s="1"/>
      <c r="D17" s="14">
        <v>15</v>
      </c>
      <c r="E17" s="15" t="s">
        <v>36</v>
      </c>
      <c r="F17" s="14">
        <v>5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2:10">
      <c r="B18" s="1"/>
      <c r="C18" s="1"/>
      <c r="D18" s="14">
        <v>16</v>
      </c>
      <c r="E18" s="15" t="s">
        <v>41</v>
      </c>
      <c r="F18" s="14">
        <v>6</v>
      </c>
      <c r="G18" s="2" t="s">
        <v>42</v>
      </c>
      <c r="H18" s="2" t="s">
        <v>43</v>
      </c>
      <c r="I18" s="2" t="s">
        <v>44</v>
      </c>
      <c r="J18" s="2" t="s">
        <v>45</v>
      </c>
    </row>
    <row r="19" spans="2:10">
      <c r="B19" s="1"/>
      <c r="C19" s="1"/>
      <c r="D19" s="14">
        <v>17</v>
      </c>
      <c r="E19" s="15" t="s">
        <v>46</v>
      </c>
      <c r="F19" s="14">
        <v>7</v>
      </c>
      <c r="G19" s="2" t="s">
        <v>47</v>
      </c>
      <c r="H19" s="2" t="s">
        <v>48</v>
      </c>
      <c r="I19" s="2" t="s">
        <v>49</v>
      </c>
      <c r="J19" s="2" t="s">
        <v>50</v>
      </c>
    </row>
    <row r="20" spans="2:10">
      <c r="B20" s="1"/>
      <c r="C20" s="1"/>
      <c r="D20" s="14">
        <v>18</v>
      </c>
      <c r="E20" s="15" t="s">
        <v>51</v>
      </c>
      <c r="F20" s="14">
        <v>8</v>
      </c>
      <c r="G20" s="2" t="s">
        <v>52</v>
      </c>
      <c r="H20" s="2" t="s">
        <v>53</v>
      </c>
      <c r="I20" s="2" t="s">
        <v>54</v>
      </c>
      <c r="J20" s="2" t="s">
        <v>55</v>
      </c>
    </row>
    <row r="21" spans="2:10">
      <c r="B21" s="1"/>
      <c r="C21" s="1"/>
      <c r="D21" s="14">
        <v>19</v>
      </c>
      <c r="E21" s="15" t="s">
        <v>56</v>
      </c>
      <c r="F21" s="14">
        <v>9</v>
      </c>
      <c r="G21" s="2" t="s">
        <v>57</v>
      </c>
      <c r="H21" s="2" t="s">
        <v>58</v>
      </c>
      <c r="I21" s="2" t="s">
        <v>59</v>
      </c>
      <c r="J21" s="2" t="s">
        <v>60</v>
      </c>
    </row>
    <row r="22" spans="2:10">
      <c r="B22" s="1"/>
      <c r="C22" s="1"/>
    </row>
    <row r="23" spans="2:10">
      <c r="B23" s="1"/>
      <c r="C2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AB33E46E19434F8C5AB6EC2B0FA859" ma:contentTypeVersion="14" ma:contentTypeDescription="Utwórz nowy dokument." ma:contentTypeScope="" ma:versionID="fbfef752a4d9bb4c4de092e9135116f9">
  <xsd:schema xmlns:xsd="http://www.w3.org/2001/XMLSchema" xmlns:xs="http://www.w3.org/2001/XMLSchema" xmlns:p="http://schemas.microsoft.com/office/2006/metadata/properties" xmlns:ns3="c81e10c6-0f92-4f24-82c2-2a38deaf9e45" xmlns:ns4="0292388d-d4ad-43f2-9f6f-d0ee77003aa9" targetNamespace="http://schemas.microsoft.com/office/2006/metadata/properties" ma:root="true" ma:fieldsID="2c6ac66d5332e94f9be7de71eb175ee8" ns3:_="" ns4:_="">
    <xsd:import namespace="c81e10c6-0f92-4f24-82c2-2a38deaf9e45"/>
    <xsd:import namespace="0292388d-d4ad-43f2-9f6f-d0ee77003a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e10c6-0f92-4f24-82c2-2a38deaf9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2388d-d4ad-43f2-9f6f-d0ee77003a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81e10c6-0f92-4f24-82c2-2a38deaf9e4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77840A-EB8B-4A20-986A-B21E0235F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e10c6-0f92-4f24-82c2-2a38deaf9e45"/>
    <ds:schemaRef ds:uri="0292388d-d4ad-43f2-9f6f-d0ee77003a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050CDF-9546-42DB-A41D-A3D65E7E1D39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0292388d-d4ad-43f2-9f6f-d0ee77003aa9"/>
    <ds:schemaRef ds:uri="c81e10c6-0f92-4f24-82c2-2a38deaf9e4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6B5D71-DCDE-4768-B091-0D9550C874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6</vt:i4>
      </vt:variant>
    </vt:vector>
  </HeadingPairs>
  <TitlesOfParts>
    <vt:vector size="10" baseType="lpstr">
      <vt:lpstr>Ewidencja przebiegu pojazdu</vt:lpstr>
      <vt:lpstr>słownie</vt:lpstr>
      <vt:lpstr>słownie zaliczka</vt:lpstr>
      <vt:lpstr>słownie do wypłaty</vt:lpstr>
      <vt:lpstr>'Ewidencja przebiegu pojazdu'!Obszar_wydruku</vt:lpstr>
      <vt:lpstr>'słownie do wypłaty'!SLOWNIE</vt:lpstr>
      <vt:lpstr>'słownie zaliczka'!SLOWNIE</vt:lpstr>
      <vt:lpstr>SLOWNIE</vt:lpstr>
      <vt:lpstr>SLOWNIE_DW</vt:lpstr>
      <vt:lpstr>SLOWNIE_zal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Formatka delegacji</dc:title>
  <dc:creator>k.siwinska</dc:creator>
  <cp:keywords>delegacja z noclegami</cp:keywords>
  <cp:lastModifiedBy>Monika Babiuk</cp:lastModifiedBy>
  <cp:lastPrinted>2023-12-06T15:27:57Z</cp:lastPrinted>
  <dcterms:created xsi:type="dcterms:W3CDTF">2009-09-22T12:58:15Z</dcterms:created>
  <dcterms:modified xsi:type="dcterms:W3CDTF">2023-12-15T11:57:19Z</dcterms:modified>
  <cp:version>v4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0x010100B8AB33E46E19434F8C5AB6EC2B0FA859</vt:lpwstr>
  </property>
</Properties>
</file>